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Real Price of Gasoline" sheetId="1" r:id="rId1"/>
  </sheets>
  <definedNames>
    <definedName name="_xlnm.Print_Area" localSheetId="0">'Real Price of Gasoline'!$A$1:$E$55</definedName>
  </definedNames>
  <calcPr fullCalcOnLoad="1"/>
</workbook>
</file>

<file path=xl/sharedStrings.xml><?xml version="1.0" encoding="utf-8"?>
<sst xmlns="http://schemas.openxmlformats.org/spreadsheetml/2006/main" count="72" uniqueCount="49">
  <si>
    <r>
      <t xml:space="preserve">Source: Compiled by Earth Policy Institute using International Center for Technology Assesment (ICTA), </t>
    </r>
    <r>
      <rPr>
        <i/>
        <sz val="10"/>
        <rFont val="Arial"/>
        <family val="2"/>
      </rPr>
      <t>The Real Price of Gasoline</t>
    </r>
    <r>
      <rPr>
        <sz val="10"/>
        <rFont val="Arial"/>
        <family val="0"/>
      </rPr>
      <t xml:space="preserve">, Report No. 3 (Washington, DC: 1998), p. 34; ICTA, </t>
    </r>
    <r>
      <rPr>
        <i/>
        <sz val="10"/>
        <rFont val="Arial"/>
        <family val="2"/>
      </rPr>
      <t>Gasoline Cost Externalities Associated with Global Climate Change: An Update to CTA's Real Price of Gasoline Report</t>
    </r>
    <r>
      <rPr>
        <sz val="10"/>
        <rFont val="Arial"/>
        <family val="0"/>
      </rPr>
      <t xml:space="preserve"> (Washington, DC: September 2004); ICTA, </t>
    </r>
    <r>
      <rPr>
        <i/>
        <sz val="10"/>
        <rFont val="Arial"/>
        <family val="2"/>
      </rPr>
      <t>Gasoline Cost Externalities: Security and Protection Services: An Update to CTA's Real Price of Gasoline Report</t>
    </r>
    <r>
      <rPr>
        <sz val="10"/>
        <rFont val="Arial"/>
        <family val="0"/>
      </rPr>
      <t xml:space="preserve"> (Washington, DC: January 2005); Terry Tamminen, </t>
    </r>
    <r>
      <rPr>
        <i/>
        <sz val="10"/>
        <rFont val="Arial"/>
        <family val="2"/>
      </rPr>
      <t xml:space="preserve">Lives Per Gallon: The True Cost of Our Oil Addiction </t>
    </r>
    <r>
      <rPr>
        <sz val="10"/>
        <rFont val="Arial"/>
        <family val="0"/>
      </rPr>
      <t xml:space="preserve">(Washington, DC: Island Press, 2006), p. 60; with price deflators from Bureau for Economic Analysis, "Table 3 - Price Indices for Gross Domestic Product and Gross Domestic Purchases," </t>
    </r>
    <r>
      <rPr>
        <i/>
        <sz val="10"/>
        <rFont val="Arial"/>
        <family val="2"/>
      </rPr>
      <t xml:space="preserve">GDP and Other Major Series, 1929-2007 </t>
    </r>
    <r>
      <rPr>
        <sz val="10"/>
        <rFont val="Arial"/>
        <family val="0"/>
      </rPr>
      <t xml:space="preserve">(Washington, DC: August 2007); oil consumption from BP, </t>
    </r>
    <r>
      <rPr>
        <i/>
        <sz val="10"/>
        <rFont val="Arial"/>
        <family val="2"/>
      </rPr>
      <t xml:space="preserve">BP Statistical Review of World Energy </t>
    </r>
    <r>
      <rPr>
        <sz val="10"/>
        <rFont val="Arial"/>
        <family val="0"/>
      </rPr>
      <t>(London: June 2007); and gasoline consumption from Energy Information Administration, "Total Crude Oil and Petroleum Products," at tonto.eia.doe.gov/dnav/pet/pet_cons_psup_dc_nus_mbbl_a.htm, updated 26 November 2007.</t>
    </r>
  </si>
  <si>
    <t>The Real Price of Gasoline, 2007 Update</t>
  </si>
  <si>
    <t>Cost</t>
  </si>
  <si>
    <t xml:space="preserve">Lower Bound </t>
  </si>
  <si>
    <t xml:space="preserve">Upper Bound </t>
  </si>
  <si>
    <t>Source</t>
  </si>
  <si>
    <t>Billion Nominal Dollars</t>
  </si>
  <si>
    <t>Billion 2000 Dollars</t>
  </si>
  <si>
    <t>Climate Change</t>
  </si>
  <si>
    <t>ICTA 2004</t>
  </si>
  <si>
    <t>Supply and Protection Costs</t>
  </si>
  <si>
    <t>ICTA 2005</t>
  </si>
  <si>
    <t>2005 Energy Policy Act Subsidies</t>
  </si>
  <si>
    <t>Tamminen</t>
  </si>
  <si>
    <t>Depletion Allowance</t>
  </si>
  <si>
    <t>ICTA 1998</t>
  </si>
  <si>
    <t>Fuel Production Tax Credit</t>
  </si>
  <si>
    <t>Expensing E&amp;D Costs</t>
  </si>
  <si>
    <t>Enhanced Oil Recovery Tax Credit</t>
  </si>
  <si>
    <t>Foreign Tax Credit</t>
  </si>
  <si>
    <t>Deferral of Foreign Income</t>
  </si>
  <si>
    <t>Accelerated Depletion Allowance</t>
  </si>
  <si>
    <t>Other Tax Credit</t>
  </si>
  <si>
    <t>State and Local Taxes</t>
  </si>
  <si>
    <t>Government Spending Subsidies</t>
  </si>
  <si>
    <t>Air Pollution</t>
  </si>
  <si>
    <t>Agricultural Crop Losses</t>
  </si>
  <si>
    <t>Loss of Visibility</t>
  </si>
  <si>
    <t>Damage to Buildings</t>
  </si>
  <si>
    <t>Oil Spills</t>
  </si>
  <si>
    <t>De-Icing and Runoff</t>
  </si>
  <si>
    <t>Impervious Area Effect</t>
  </si>
  <si>
    <t>Noise Pollution</t>
  </si>
  <si>
    <t>Disposal of Cars</t>
  </si>
  <si>
    <t>Social Cost of Sprawl</t>
  </si>
  <si>
    <t>Barrier Effect of Motor Vehicles</t>
  </si>
  <si>
    <t>Other Costs</t>
  </si>
  <si>
    <t>Oil Costs (incl. supply protection, subsidies, government spending)</t>
  </si>
  <si>
    <t>Gasoline Costs (climate change, health/environmental effects, social costs)</t>
  </si>
  <si>
    <t>2006 Oil Consumption:</t>
  </si>
  <si>
    <t>233 billion gallons</t>
  </si>
  <si>
    <t>BP 2007</t>
  </si>
  <si>
    <t>2006 Gasoline Consumption:</t>
  </si>
  <si>
    <t>104 billion gallons</t>
  </si>
  <si>
    <t>EIA 2007</t>
  </si>
  <si>
    <t>Total Costs per Gallon:</t>
  </si>
  <si>
    <t>Average Indirect Costs per Gallon:</t>
  </si>
  <si>
    <t>$10.23 in 2000 dollars = $11.92 in 2006 dollars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</si>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</sst>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8" fontId="0" fillId="0" borderId="0" xfId="0" applyNumberFormat="1" applyBorder="1" applyAlignment="1">
      <alignment horizontal="right" indent="1"/>
    </xf>
    <xf numFmtId="168" fontId="0" fillId="0" borderId="4" xfId="0" applyNumberFormat="1" applyBorder="1" applyAlignment="1">
      <alignment horizontal="right" indent="1"/>
    </xf>
    <xf numFmtId="168" fontId="0" fillId="0" borderId="5" xfId="0" applyNumberFormat="1" applyBorder="1" applyAlignment="1">
      <alignment horizontal="right" indent="1"/>
    </xf>
    <xf numFmtId="0" fontId="0" fillId="0" borderId="0" xfId="0" applyAlignment="1">
      <alignment wrapText="1"/>
    </xf>
    <xf numFmtId="2" fontId="0" fillId="0" borderId="0" xfId="0" applyNumberFormat="1" applyAlignment="1">
      <alignment horizontal="right" indent="1"/>
    </xf>
    <xf numFmtId="2" fontId="0" fillId="0" borderId="5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 horizontal="right" indent="1"/>
    </xf>
    <xf numFmtId="2" fontId="0" fillId="0" borderId="4" xfId="0" applyNumberFormat="1" applyBorder="1" applyAlignment="1">
      <alignment horizontal="right" indent="1"/>
    </xf>
    <xf numFmtId="2" fontId="0" fillId="0" borderId="5" xfId="0" applyNumberFormat="1" applyBorder="1" applyAlignment="1">
      <alignment horizontal="right" indent="1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2" fillId="0" borderId="0" xfId="20" applyAlignment="1" applyProtection="1">
      <alignment/>
      <protection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workbookViewId="0" topLeftCell="A1">
      <selection activeCell="A1" sqref="A1"/>
    </sheetView>
  </sheetViews>
  <sheetFormatPr defaultColWidth="8.8515625" defaultRowHeight="12.75"/>
  <cols>
    <col min="1" max="1" width="39.421875" style="0" customWidth="1"/>
    <col min="2" max="5" width="12.421875" style="0" customWidth="1"/>
    <col min="6" max="6" width="10.8515625" style="0" customWidth="1"/>
  </cols>
  <sheetData>
    <row r="1" ht="12">
      <c r="A1" s="1" t="s">
        <v>1</v>
      </c>
    </row>
    <row r="3" spans="1:6" ht="12">
      <c r="A3" s="2" t="s">
        <v>2</v>
      </c>
      <c r="B3" s="3" t="s">
        <v>3</v>
      </c>
      <c r="C3" s="4" t="s">
        <v>4</v>
      </c>
      <c r="D3" s="5" t="s">
        <v>3</v>
      </c>
      <c r="E3" s="4" t="s">
        <v>4</v>
      </c>
      <c r="F3" s="3" t="s">
        <v>5</v>
      </c>
    </row>
    <row r="4" spans="2:6" ht="12">
      <c r="B4" s="25" t="s">
        <v>6</v>
      </c>
      <c r="C4" s="26"/>
      <c r="D4" s="27" t="s">
        <v>7</v>
      </c>
      <c r="E4" s="26"/>
      <c r="F4" s="6"/>
    </row>
    <row r="5" spans="2:6" ht="12">
      <c r="B5" s="7"/>
      <c r="C5" s="8"/>
      <c r="D5" s="9"/>
      <c r="E5" s="8"/>
      <c r="F5" s="6"/>
    </row>
    <row r="6" spans="1:6" ht="12">
      <c r="A6" t="s">
        <v>8</v>
      </c>
      <c r="B6" s="10">
        <v>3.37</v>
      </c>
      <c r="C6" s="11">
        <v>30.85</v>
      </c>
      <c r="D6" s="12">
        <f>B6*(100/106.404)</f>
        <v>3.1671741663847226</v>
      </c>
      <c r="E6" s="11">
        <f>C6*(100/106.404)</f>
        <v>28.993270929664302</v>
      </c>
      <c r="F6" s="6" t="s">
        <v>9</v>
      </c>
    </row>
    <row r="7" spans="1:6" ht="12">
      <c r="A7" t="s">
        <v>10</v>
      </c>
      <c r="B7" s="10">
        <v>78.215</v>
      </c>
      <c r="C7" s="11">
        <v>158.39</v>
      </c>
      <c r="D7" s="12">
        <f>B7*(100/106.404)</f>
        <v>73.50757490319913</v>
      </c>
      <c r="E7" s="11">
        <f>C7*(100/106.404)</f>
        <v>148.85718582008195</v>
      </c>
      <c r="F7" s="6" t="s">
        <v>11</v>
      </c>
    </row>
    <row r="8" spans="1:6" ht="12">
      <c r="A8" t="s">
        <v>12</v>
      </c>
      <c r="B8" s="10">
        <v>6</v>
      </c>
      <c r="C8" s="11">
        <v>6</v>
      </c>
      <c r="D8" s="12">
        <f>B8*(100/113)</f>
        <v>5.3097345132743365</v>
      </c>
      <c r="E8" s="11">
        <f>C8*(100/113)</f>
        <v>5.3097345132743365</v>
      </c>
      <c r="F8" s="6" t="s">
        <v>13</v>
      </c>
    </row>
    <row r="9" spans="2:6" ht="12">
      <c r="B9" s="10"/>
      <c r="C9" s="11"/>
      <c r="D9" s="12"/>
      <c r="E9" s="11"/>
      <c r="F9" s="6"/>
    </row>
    <row r="10" spans="1:6" ht="12">
      <c r="A10" t="s">
        <v>14</v>
      </c>
      <c r="B10" s="10">
        <v>0.784</v>
      </c>
      <c r="C10" s="11">
        <v>1</v>
      </c>
      <c r="D10" s="12">
        <f aca="true" t="shared" si="0" ref="D10:E31">B10*(100/95.414)</f>
        <v>0.8216823526945732</v>
      </c>
      <c r="E10" s="11">
        <f t="shared" si="0"/>
        <v>1.048064225375731</v>
      </c>
      <c r="F10" s="6" t="s">
        <v>15</v>
      </c>
    </row>
    <row r="11" spans="1:6" ht="12">
      <c r="A11" t="s">
        <v>16</v>
      </c>
      <c r="B11" s="10">
        <v>0.769</v>
      </c>
      <c r="C11" s="11">
        <v>0.9</v>
      </c>
      <c r="D11" s="12">
        <f t="shared" si="0"/>
        <v>0.8059613893139372</v>
      </c>
      <c r="E11" s="11">
        <f t="shared" si="0"/>
        <v>0.943257802838158</v>
      </c>
      <c r="F11" s="6" t="s">
        <v>15</v>
      </c>
    </row>
    <row r="12" spans="1:6" ht="12">
      <c r="A12" t="s">
        <v>17</v>
      </c>
      <c r="B12" s="10">
        <v>0.2</v>
      </c>
      <c r="C12" s="11">
        <v>0.255</v>
      </c>
      <c r="D12" s="12">
        <f t="shared" si="0"/>
        <v>0.20961284507514621</v>
      </c>
      <c r="E12" s="11">
        <f t="shared" si="0"/>
        <v>0.26725637747081143</v>
      </c>
      <c r="F12" s="6" t="s">
        <v>15</v>
      </c>
    </row>
    <row r="13" spans="1:6" ht="12">
      <c r="A13" t="s">
        <v>18</v>
      </c>
      <c r="B13" s="10">
        <v>0.026</v>
      </c>
      <c r="C13" s="11">
        <v>0.1</v>
      </c>
      <c r="D13" s="12">
        <f t="shared" si="0"/>
        <v>0.027249669859769007</v>
      </c>
      <c r="E13" s="11">
        <f t="shared" si="0"/>
        <v>0.10480642253757311</v>
      </c>
      <c r="F13" s="6" t="s">
        <v>15</v>
      </c>
    </row>
    <row r="14" spans="1:6" ht="12">
      <c r="A14" t="s">
        <v>19</v>
      </c>
      <c r="B14" s="10">
        <v>1.11</v>
      </c>
      <c r="C14" s="11">
        <v>3.4</v>
      </c>
      <c r="D14" s="12">
        <f t="shared" si="0"/>
        <v>1.1633512901670615</v>
      </c>
      <c r="E14" s="11">
        <f t="shared" si="0"/>
        <v>3.5634183662774856</v>
      </c>
      <c r="F14" s="6" t="s">
        <v>15</v>
      </c>
    </row>
    <row r="15" spans="1:6" ht="12">
      <c r="A15" t="s">
        <v>20</v>
      </c>
      <c r="B15" s="10">
        <v>0.183</v>
      </c>
      <c r="C15" s="11">
        <v>0.318</v>
      </c>
      <c r="D15" s="12">
        <f t="shared" si="0"/>
        <v>0.19179575324375878</v>
      </c>
      <c r="E15" s="11">
        <f t="shared" si="0"/>
        <v>0.33328442366948247</v>
      </c>
      <c r="F15" s="6" t="s">
        <v>15</v>
      </c>
    </row>
    <row r="16" spans="1:6" ht="12">
      <c r="A16" t="s">
        <v>21</v>
      </c>
      <c r="B16" s="10">
        <v>1</v>
      </c>
      <c r="C16" s="11">
        <v>4.5</v>
      </c>
      <c r="D16" s="12">
        <f t="shared" si="0"/>
        <v>1.048064225375731</v>
      </c>
      <c r="E16" s="11">
        <f t="shared" si="0"/>
        <v>4.71628901419079</v>
      </c>
      <c r="F16" s="6" t="s">
        <v>15</v>
      </c>
    </row>
    <row r="17" spans="1:6" ht="12">
      <c r="A17" t="s">
        <v>22</v>
      </c>
      <c r="B17" s="10">
        <v>0.107</v>
      </c>
      <c r="C17" s="11">
        <v>0.107</v>
      </c>
      <c r="D17" s="12">
        <f t="shared" si="0"/>
        <v>0.11214287211520323</v>
      </c>
      <c r="E17" s="11">
        <f t="shared" si="0"/>
        <v>0.11214287211520323</v>
      </c>
      <c r="F17" s="6" t="s">
        <v>15</v>
      </c>
    </row>
    <row r="18" spans="1:6" ht="12">
      <c r="A18" t="s">
        <v>23</v>
      </c>
      <c r="B18" s="10">
        <v>4.93</v>
      </c>
      <c r="C18" s="11">
        <v>5.12</v>
      </c>
      <c r="D18" s="12">
        <f t="shared" si="0"/>
        <v>5.166956631102354</v>
      </c>
      <c r="E18" s="11">
        <f t="shared" si="0"/>
        <v>5.366088833923743</v>
      </c>
      <c r="F18" s="6" t="s">
        <v>15</v>
      </c>
    </row>
    <row r="19" spans="1:6" ht="12">
      <c r="A19" t="s">
        <v>24</v>
      </c>
      <c r="B19" s="10">
        <v>38</v>
      </c>
      <c r="C19" s="11">
        <v>114.6</v>
      </c>
      <c r="D19" s="12">
        <f t="shared" si="0"/>
        <v>39.82644056427778</v>
      </c>
      <c r="E19" s="11">
        <f t="shared" si="0"/>
        <v>120.10816022805878</v>
      </c>
      <c r="F19" s="6" t="s">
        <v>15</v>
      </c>
    </row>
    <row r="20" spans="1:6" ht="12">
      <c r="A20" t="s">
        <v>25</v>
      </c>
      <c r="B20" s="10">
        <v>29.3</v>
      </c>
      <c r="C20" s="11">
        <v>542.4</v>
      </c>
      <c r="D20" s="12">
        <f t="shared" si="0"/>
        <v>30.70828180350892</v>
      </c>
      <c r="E20" s="11">
        <f t="shared" si="0"/>
        <v>568.4700358437965</v>
      </c>
      <c r="F20" s="6" t="s">
        <v>15</v>
      </c>
    </row>
    <row r="21" spans="1:6" ht="12">
      <c r="A21" t="s">
        <v>26</v>
      </c>
      <c r="B21" s="10">
        <v>2.1</v>
      </c>
      <c r="C21" s="11">
        <v>4.2</v>
      </c>
      <c r="D21" s="12">
        <f t="shared" si="0"/>
        <v>2.2009348732890355</v>
      </c>
      <c r="E21" s="11">
        <f t="shared" si="0"/>
        <v>4.401869746578071</v>
      </c>
      <c r="F21" s="6" t="s">
        <v>15</v>
      </c>
    </row>
    <row r="22" spans="1:6" ht="12">
      <c r="A22" t="s">
        <v>27</v>
      </c>
      <c r="B22" s="10">
        <v>6.1</v>
      </c>
      <c r="C22" s="11">
        <v>44.5</v>
      </c>
      <c r="D22" s="12">
        <f t="shared" si="0"/>
        <v>6.393191774791959</v>
      </c>
      <c r="E22" s="11">
        <f t="shared" si="0"/>
        <v>46.63885802922003</v>
      </c>
      <c r="F22" s="6" t="s">
        <v>15</v>
      </c>
    </row>
    <row r="23" spans="1:6" ht="12">
      <c r="A23" t="s">
        <v>28</v>
      </c>
      <c r="B23" s="10">
        <v>1.2</v>
      </c>
      <c r="C23" s="11">
        <v>9.6</v>
      </c>
      <c r="D23" s="12">
        <f t="shared" si="0"/>
        <v>1.2576770704508773</v>
      </c>
      <c r="E23" s="11">
        <f t="shared" si="0"/>
        <v>10.061416563607018</v>
      </c>
      <c r="F23" s="6" t="s">
        <v>15</v>
      </c>
    </row>
    <row r="24" spans="1:6" ht="12">
      <c r="A24" t="s">
        <v>29</v>
      </c>
      <c r="B24" s="10">
        <v>2.2</v>
      </c>
      <c r="C24" s="11">
        <v>2.2</v>
      </c>
      <c r="D24" s="12">
        <f t="shared" si="0"/>
        <v>2.3057412958266084</v>
      </c>
      <c r="E24" s="11">
        <f t="shared" si="0"/>
        <v>2.3057412958266084</v>
      </c>
      <c r="F24" s="6" t="s">
        <v>15</v>
      </c>
    </row>
    <row r="25" spans="1:6" ht="12">
      <c r="A25" t="s">
        <v>30</v>
      </c>
      <c r="B25" s="10">
        <v>2</v>
      </c>
      <c r="C25" s="11">
        <v>5.2</v>
      </c>
      <c r="D25" s="12">
        <f t="shared" si="0"/>
        <v>2.096128450751462</v>
      </c>
      <c r="E25" s="11">
        <f t="shared" si="0"/>
        <v>5.449933971953802</v>
      </c>
      <c r="F25" s="6" t="s">
        <v>15</v>
      </c>
    </row>
    <row r="26" spans="1:6" ht="12">
      <c r="A26" t="s">
        <v>31</v>
      </c>
      <c r="B26" s="10">
        <v>4.2</v>
      </c>
      <c r="C26" s="11">
        <v>29.4</v>
      </c>
      <c r="D26" s="12">
        <f t="shared" si="0"/>
        <v>4.401869746578071</v>
      </c>
      <c r="E26" s="11">
        <f t="shared" si="0"/>
        <v>30.813088226046492</v>
      </c>
      <c r="F26" s="6" t="s">
        <v>15</v>
      </c>
    </row>
    <row r="27" spans="1:6" ht="12">
      <c r="A27" t="s">
        <v>32</v>
      </c>
      <c r="B27" s="10">
        <v>6</v>
      </c>
      <c r="C27" s="11">
        <v>12</v>
      </c>
      <c r="D27" s="12">
        <f t="shared" si="0"/>
        <v>6.288385352254386</v>
      </c>
      <c r="E27" s="11">
        <f t="shared" si="0"/>
        <v>12.576770704508773</v>
      </c>
      <c r="F27" s="6" t="s">
        <v>15</v>
      </c>
    </row>
    <row r="28" spans="1:6" ht="12">
      <c r="A28" t="s">
        <v>33</v>
      </c>
      <c r="B28" s="10">
        <v>4.4</v>
      </c>
      <c r="C28" s="11">
        <v>4.4</v>
      </c>
      <c r="D28" s="12">
        <f t="shared" si="0"/>
        <v>4.611482591653217</v>
      </c>
      <c r="E28" s="11">
        <f t="shared" si="0"/>
        <v>4.611482591653217</v>
      </c>
      <c r="F28" s="6" t="s">
        <v>15</v>
      </c>
    </row>
    <row r="29" spans="1:6" ht="12">
      <c r="A29" t="s">
        <v>34</v>
      </c>
      <c r="B29" s="10">
        <v>163.7</v>
      </c>
      <c r="C29" s="11">
        <v>245.5</v>
      </c>
      <c r="D29" s="12">
        <f t="shared" si="0"/>
        <v>171.56811369400717</v>
      </c>
      <c r="E29" s="11">
        <f t="shared" si="0"/>
        <v>257.299767329742</v>
      </c>
      <c r="F29" s="6" t="s">
        <v>15</v>
      </c>
    </row>
    <row r="30" spans="1:6" ht="12">
      <c r="A30" t="s">
        <v>35</v>
      </c>
      <c r="B30" s="10">
        <v>11.7</v>
      </c>
      <c r="C30" s="11">
        <v>23.4</v>
      </c>
      <c r="D30" s="12">
        <f t="shared" si="0"/>
        <v>12.262351436896052</v>
      </c>
      <c r="E30" s="11">
        <f t="shared" si="0"/>
        <v>24.524702873792105</v>
      </c>
      <c r="F30" s="6" t="s">
        <v>15</v>
      </c>
    </row>
    <row r="31" spans="1:6" ht="12">
      <c r="A31" t="s">
        <v>36</v>
      </c>
      <c r="B31" s="10">
        <v>191.4</v>
      </c>
      <c r="C31" s="11">
        <v>474.1</v>
      </c>
      <c r="D31" s="12">
        <f t="shared" si="0"/>
        <v>200.59949273691493</v>
      </c>
      <c r="E31" s="11">
        <f t="shared" si="0"/>
        <v>496.8872492506341</v>
      </c>
      <c r="F31" s="6" t="s">
        <v>15</v>
      </c>
    </row>
    <row r="32" spans="2:5" ht="12">
      <c r="B32" s="10"/>
      <c r="C32" s="11"/>
      <c r="D32" s="12"/>
      <c r="E32" s="11"/>
    </row>
    <row r="33" spans="1:6" ht="26.25" customHeight="1">
      <c r="A33" s="13" t="s">
        <v>37</v>
      </c>
      <c r="B33" s="10">
        <f>B7+B8+SUM(B10:B19)</f>
        <v>131.324</v>
      </c>
      <c r="C33" s="11">
        <f>C7+C8+SUM(C10:C19)</f>
        <v>294.68999999999994</v>
      </c>
      <c r="D33" s="12">
        <f>D7+D8+SUM(D10:D19)</f>
        <v>128.19056700969878</v>
      </c>
      <c r="E33" s="11">
        <f>E7+E8+SUM(E10:E19)</f>
        <v>290.72968889981405</v>
      </c>
      <c r="F33" s="14"/>
    </row>
    <row r="34" spans="1:6" ht="26.25" customHeight="1">
      <c r="A34" s="13" t="s">
        <v>38</v>
      </c>
      <c r="B34" s="10">
        <f>B6+SUM(B20:B31)</f>
        <v>427.66999999999996</v>
      </c>
      <c r="C34" s="11">
        <f>C6+SUM(C20:C31)</f>
        <v>1427.75</v>
      </c>
      <c r="D34" s="12">
        <f>D6+SUM(D20:D31)</f>
        <v>447.86082499330735</v>
      </c>
      <c r="E34" s="11">
        <f>E6+SUM(E20:E31)</f>
        <v>1493.034187357023</v>
      </c>
      <c r="F34" s="14"/>
    </row>
    <row r="35" spans="2:5" ht="12">
      <c r="B35" s="7"/>
      <c r="C35" s="8"/>
      <c r="D35" s="15"/>
      <c r="E35" s="16"/>
    </row>
    <row r="36" spans="1:6" ht="12">
      <c r="A36" t="s">
        <v>39</v>
      </c>
      <c r="B36" s="7" t="s">
        <v>40</v>
      </c>
      <c r="C36" s="8"/>
      <c r="D36" s="9"/>
      <c r="E36" s="8"/>
      <c r="F36" t="s">
        <v>41</v>
      </c>
    </row>
    <row r="37" spans="1:6" ht="12">
      <c r="A37" t="s">
        <v>42</v>
      </c>
      <c r="B37" s="7" t="s">
        <v>43</v>
      </c>
      <c r="C37" s="8"/>
      <c r="D37" s="9"/>
      <c r="E37" s="8"/>
      <c r="F37" t="s">
        <v>44</v>
      </c>
    </row>
    <row r="38" spans="2:5" ht="12">
      <c r="B38" s="7"/>
      <c r="C38" s="8"/>
      <c r="D38" s="9"/>
      <c r="E38" s="8"/>
    </row>
    <row r="39" spans="1:5" ht="12">
      <c r="A39" t="s">
        <v>45</v>
      </c>
      <c r="B39" s="17">
        <f>(B33/233)+B34/104</f>
        <v>4.675833856058104</v>
      </c>
      <c r="C39" s="18">
        <f>(C33/233)+C34/104</f>
        <v>14.993129333113238</v>
      </c>
      <c r="D39" s="19">
        <f>(D33/233)+D34/104</f>
        <v>4.856528193811872</v>
      </c>
      <c r="E39" s="18">
        <f>(E33/233)+E34/104</f>
        <v>15.603864860505407</v>
      </c>
    </row>
    <row r="40" spans="1:6" ht="12">
      <c r="A40" s="1"/>
      <c r="D40" s="20"/>
      <c r="E40" s="8"/>
      <c r="F40" s="20"/>
    </row>
    <row r="41" spans="1:6" ht="12">
      <c r="A41" s="21" t="s">
        <v>46</v>
      </c>
      <c r="B41" s="21" t="s">
        <v>47</v>
      </c>
      <c r="C41" s="2"/>
      <c r="D41" s="2"/>
      <c r="E41" s="22"/>
      <c r="F41" s="21"/>
    </row>
    <row r="43" spans="1:6" ht="12">
      <c r="A43" s="28" t="s">
        <v>0</v>
      </c>
      <c r="B43" s="28"/>
      <c r="C43" s="28"/>
      <c r="D43" s="28"/>
      <c r="E43" s="28"/>
      <c r="F43" s="13"/>
    </row>
    <row r="44" spans="1:6" ht="12">
      <c r="A44" s="28"/>
      <c r="B44" s="28"/>
      <c r="C44" s="28"/>
      <c r="D44" s="28"/>
      <c r="E44" s="28"/>
      <c r="F44" s="13"/>
    </row>
    <row r="45" spans="1:6" ht="12">
      <c r="A45" s="28"/>
      <c r="B45" s="28"/>
      <c r="C45" s="28"/>
      <c r="D45" s="28"/>
      <c r="E45" s="28"/>
      <c r="F45" s="13"/>
    </row>
    <row r="46" spans="1:6" ht="12">
      <c r="A46" s="28"/>
      <c r="B46" s="28"/>
      <c r="C46" s="28"/>
      <c r="D46" s="28"/>
      <c r="E46" s="28"/>
      <c r="F46" s="13"/>
    </row>
    <row r="47" spans="1:6" ht="12">
      <c r="A47" s="28"/>
      <c r="B47" s="28"/>
      <c r="C47" s="28"/>
      <c r="D47" s="28"/>
      <c r="E47" s="28"/>
      <c r="F47" s="13"/>
    </row>
    <row r="48" spans="1:6" ht="12">
      <c r="A48" s="28"/>
      <c r="B48" s="28"/>
      <c r="C48" s="28"/>
      <c r="D48" s="28"/>
      <c r="E48" s="28"/>
      <c r="F48" s="13"/>
    </row>
    <row r="49" spans="1:6" ht="12">
      <c r="A49" s="28"/>
      <c r="B49" s="28"/>
      <c r="C49" s="28"/>
      <c r="D49" s="28"/>
      <c r="E49" s="28"/>
      <c r="F49" s="13"/>
    </row>
    <row r="50" spans="1:6" ht="12">
      <c r="A50" s="28"/>
      <c r="B50" s="28"/>
      <c r="C50" s="28"/>
      <c r="D50" s="28"/>
      <c r="E50" s="28"/>
      <c r="F50" s="13"/>
    </row>
    <row r="51" spans="1:6" ht="49.5" customHeight="1">
      <c r="A51" s="28"/>
      <c r="B51" s="28"/>
      <c r="C51" s="28"/>
      <c r="D51" s="28"/>
      <c r="E51" s="28"/>
      <c r="F51" s="13"/>
    </row>
    <row r="53" spans="1:9" ht="12.75" customHeight="1">
      <c r="A53" s="29" t="s">
        <v>48</v>
      </c>
      <c r="B53" s="29"/>
      <c r="C53" s="29"/>
      <c r="D53" s="29"/>
      <c r="E53" s="29"/>
      <c r="F53" s="13"/>
      <c r="G53" s="23"/>
      <c r="H53" s="23"/>
      <c r="I53" s="23"/>
    </row>
    <row r="54" spans="1:9" ht="12">
      <c r="A54" s="29"/>
      <c r="B54" s="29"/>
      <c r="C54" s="29"/>
      <c r="D54" s="29"/>
      <c r="E54" s="29"/>
      <c r="F54" s="13"/>
      <c r="G54" s="23"/>
      <c r="H54" s="23"/>
      <c r="I54" s="23"/>
    </row>
    <row r="55" spans="1:9" ht="12">
      <c r="A55" s="29"/>
      <c r="B55" s="29"/>
      <c r="C55" s="29"/>
      <c r="D55" s="29"/>
      <c r="E55" s="29"/>
      <c r="F55" s="13"/>
      <c r="G55" s="23"/>
      <c r="H55" s="23"/>
      <c r="I55" s="23"/>
    </row>
    <row r="56" spans="1:9" ht="12">
      <c r="A56" s="23"/>
      <c r="B56" s="23"/>
      <c r="C56" s="23"/>
      <c r="D56" s="23"/>
      <c r="E56" s="23"/>
      <c r="F56" s="23"/>
      <c r="G56" s="23"/>
      <c r="H56" s="23"/>
      <c r="I56" s="23"/>
    </row>
    <row r="58" ht="12">
      <c r="A58" s="24"/>
    </row>
  </sheetData>
  <mergeCells count="4">
    <mergeCell ref="B4:C4"/>
    <mergeCell ref="D4:E4"/>
    <mergeCell ref="A43:E51"/>
    <mergeCell ref="A53:E55"/>
  </mergeCells>
  <printOptions/>
  <pageMargins left="0.75" right="0.75" top="1" bottom="1" header="0.5" footer="0.5"/>
  <pageSetup horizontalDpi="600" verticalDpi="600" orientation="portrait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2008-06-27T18:52:40Z</dcterms:created>
  <dcterms:modified xsi:type="dcterms:W3CDTF">2009-04-09T13:25:54Z</dcterms:modified>
  <cp:category/>
  <cp:version/>
  <cp:contentType/>
  <cp:contentStatus/>
</cp:coreProperties>
</file>